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9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<sst xmlns="http://schemas.openxmlformats.org/spreadsheetml/2006/main" count="200" uniqueCount="90">
  <si>
    <t>1-4 tried</t>
  </si>
  <si>
    <t>5-9 tried</t>
  </si>
  <si>
    <t>október</t>
  </si>
  <si>
    <t>január</t>
  </si>
  <si>
    <t>február</t>
  </si>
  <si>
    <t>marec</t>
  </si>
  <si>
    <t>apríl</t>
  </si>
  <si>
    <t>máj</t>
  </si>
  <si>
    <t>jún</t>
  </si>
  <si>
    <t>strav.skup.</t>
  </si>
  <si>
    <t>vek.kat.</t>
  </si>
  <si>
    <t xml:space="preserve">Spolu </t>
  </si>
  <si>
    <t>cena</t>
  </si>
  <si>
    <t>sept.</t>
  </si>
  <si>
    <t>nov.</t>
  </si>
  <si>
    <t>dec.</t>
  </si>
  <si>
    <t>mesiac</t>
  </si>
  <si>
    <t>počet dní</t>
  </si>
  <si>
    <t>vysvetlívky:</t>
  </si>
  <si>
    <t xml:space="preserve">C- celodenná strava </t>
  </si>
  <si>
    <t>D-desiata</t>
  </si>
  <si>
    <t>O- obed</t>
  </si>
  <si>
    <t>Ol-olovrant</t>
  </si>
  <si>
    <t>prázniny.</t>
  </si>
  <si>
    <t>jesenné</t>
  </si>
  <si>
    <t>vianočné</t>
  </si>
  <si>
    <t>polročné</t>
  </si>
  <si>
    <t>jarné</t>
  </si>
  <si>
    <t>veľkonočné</t>
  </si>
  <si>
    <t>termín prev.lístkov</t>
  </si>
  <si>
    <t>1. -4.</t>
  </si>
  <si>
    <t>5.-9.</t>
  </si>
  <si>
    <t>od:</t>
  </si>
  <si>
    <t>do:</t>
  </si>
  <si>
    <t>dosp.</t>
  </si>
  <si>
    <t>soc.f.: 0,20/deň</t>
  </si>
  <si>
    <t>str</t>
  </si>
  <si>
    <t xml:space="preserve">ć.ú.:  </t>
  </si>
  <si>
    <t>HN</t>
  </si>
  <si>
    <t>Zamestnanci</t>
  </si>
  <si>
    <t>Mobil:</t>
  </si>
  <si>
    <t>0911  955   135</t>
  </si>
  <si>
    <t>mobil:     0911  955  135</t>
  </si>
  <si>
    <t xml:space="preserve">Tel.: 031/552 31 58      </t>
  </si>
  <si>
    <t>cena/ks</t>
  </si>
  <si>
    <t>pevná:</t>
  </si>
  <si>
    <t xml:space="preserve">               031/ 552 31 58</t>
  </si>
  <si>
    <t xml:space="preserve">SK 27 0200 0000 0000 1263 0122     </t>
  </si>
  <si>
    <t>Obed</t>
  </si>
  <si>
    <r>
      <rPr>
        <b/>
        <sz val="10"/>
        <rFont val="Arial"/>
        <family val="2"/>
      </rPr>
      <t xml:space="preserve">Var.symbol:       </t>
    </r>
    <r>
      <rPr>
        <b/>
        <sz val="10"/>
        <color indexed="10"/>
        <rFont val="Arial"/>
        <family val="2"/>
      </rPr>
      <t xml:space="preserve"> u ved.ŠJ</t>
    </r>
  </si>
  <si>
    <r>
      <t xml:space="preserve">podľa fin.pásma </t>
    </r>
    <r>
      <rPr>
        <sz val="10"/>
        <rFont val="Calibri"/>
        <family val="2"/>
      </rPr>
      <t>₰</t>
    </r>
    <r>
      <rPr>
        <sz val="10"/>
        <rFont val="Arial"/>
        <family val="2"/>
      </rPr>
      <t xml:space="preserve"> č.7</t>
    </r>
  </si>
  <si>
    <t xml:space="preserve">Var.symb.:  </t>
  </si>
  <si>
    <t>dôch.</t>
  </si>
  <si>
    <t>Zam.</t>
  </si>
  <si>
    <t>cudzí</t>
  </si>
  <si>
    <t>Organizácia školského roku 2016/2017</t>
  </si>
  <si>
    <t>28.10-31.10.2016</t>
  </si>
  <si>
    <t>23.12.2016-5.01.2017</t>
  </si>
  <si>
    <t xml:space="preserve">     03. 02. 2017</t>
  </si>
  <si>
    <t>20.02.-24.02.2017.</t>
  </si>
  <si>
    <t>13.04.- 18.04.2017.</t>
  </si>
  <si>
    <t>letné:          3.7.- 31.8.2017</t>
  </si>
  <si>
    <r>
      <t xml:space="preserve">Organ. školského roku 2016/17  číslo účtu: </t>
    </r>
    <r>
      <rPr>
        <b/>
        <sz val="14"/>
        <color indexed="10"/>
        <rFont val="Arial"/>
        <family val="2"/>
      </rPr>
      <t>SK 27 0200 0000 0000 1263 0122</t>
    </r>
  </si>
  <si>
    <t>termín prevzatie lístky</t>
  </si>
  <si>
    <t xml:space="preserve">12,00 ó         </t>
  </si>
  <si>
    <t xml:space="preserve"> -   </t>
  </si>
  <si>
    <t>14,00 ó</t>
  </si>
  <si>
    <t>pevzatie stravné lístky čas. v jedálni</t>
  </si>
  <si>
    <t>bez DS</t>
  </si>
  <si>
    <t>bez.DS</t>
  </si>
  <si>
    <t>28.10.2016-31.10.2016</t>
  </si>
  <si>
    <t>23.12 - 5.1.2017</t>
  </si>
  <si>
    <t xml:space="preserve"> 3.2.2017</t>
  </si>
  <si>
    <t>20.2.2017 - 24.2.2017</t>
  </si>
  <si>
    <t>13.4.2017 - 18.4.2017.</t>
  </si>
  <si>
    <t>letné:          3.7.2017 - 31.8.2017</t>
  </si>
  <si>
    <t>DS</t>
  </si>
  <si>
    <t>karta</t>
  </si>
  <si>
    <t>1 - 4 :</t>
  </si>
  <si>
    <t>5 - 9 :</t>
  </si>
  <si>
    <t>trvalý príkaz:  od 25.8.2016</t>
  </si>
  <si>
    <r>
      <t xml:space="preserve">10  x 23,13  </t>
    </r>
    <r>
      <rPr>
        <b/>
        <sz val="12"/>
        <rFont val="Calibri"/>
        <family val="2"/>
      </rPr>
      <t>€</t>
    </r>
  </si>
  <si>
    <r>
      <t xml:space="preserve">10 x 24,24 </t>
    </r>
    <r>
      <rPr>
        <b/>
        <sz val="12"/>
        <rFont val="Calibri"/>
        <family val="2"/>
      </rPr>
      <t>€</t>
    </r>
  </si>
  <si>
    <r>
      <t xml:space="preserve">10  x  20,35  </t>
    </r>
    <r>
      <rPr>
        <b/>
        <sz val="12"/>
        <rFont val="Calibri"/>
        <family val="2"/>
      </rPr>
      <t>€</t>
    </r>
  </si>
  <si>
    <r>
      <t xml:space="preserve">10 x 21,46 </t>
    </r>
    <r>
      <rPr>
        <b/>
        <sz val="12"/>
        <rFont val="Calibri"/>
        <family val="2"/>
      </rPr>
      <t>€</t>
    </r>
  </si>
  <si>
    <t>zam.</t>
  </si>
  <si>
    <r>
      <t xml:space="preserve">10  x  17,02  </t>
    </r>
    <r>
      <rPr>
        <b/>
        <sz val="12"/>
        <rFont val="Calibri"/>
        <family val="2"/>
      </rPr>
      <t>€</t>
    </r>
  </si>
  <si>
    <r>
      <t xml:space="preserve">10  x  20,72  </t>
    </r>
    <r>
      <rPr>
        <b/>
        <sz val="12"/>
        <rFont val="Calibri"/>
        <family val="2"/>
      </rPr>
      <t>€</t>
    </r>
  </si>
  <si>
    <r>
      <t xml:space="preserve">10  x  39,22  </t>
    </r>
    <r>
      <rPr>
        <b/>
        <sz val="12"/>
        <rFont val="Calibri"/>
        <family val="2"/>
      </rPr>
      <t>€</t>
    </r>
  </si>
  <si>
    <t>trvalý príkaz:  od 25.8.2016 - 25.5.2017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</si>
</sst>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d/m/yy;@"/>
  </numFmts>
  <fonts count="6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89" fontId="5" fillId="0" borderId="22" xfId="0" applyNumberFormat="1" applyFont="1" applyBorder="1" applyAlignment="1">
      <alignment/>
    </xf>
    <xf numFmtId="189" fontId="5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189" fontId="10" fillId="0" borderId="10" xfId="0" applyNumberFormat="1" applyFont="1" applyBorder="1" applyAlignment="1">
      <alignment/>
    </xf>
    <xf numFmtId="189" fontId="10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6" fontId="4" fillId="0" borderId="11" xfId="0" applyNumberFormat="1" applyFont="1" applyBorder="1" applyAlignment="1">
      <alignment horizontal="center"/>
    </xf>
    <xf numFmtId="0" fontId="56" fillId="0" borderId="0" xfId="0" applyFont="1" applyAlignment="1">
      <alignment/>
    </xf>
    <xf numFmtId="14" fontId="57" fillId="0" borderId="0" xfId="0" applyNumberFormat="1" applyFont="1" applyAlignment="1">
      <alignment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189" fontId="58" fillId="0" borderId="25" xfId="0" applyNumberFormat="1" applyFont="1" applyBorder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189" fontId="58" fillId="0" borderId="12" xfId="0" applyNumberFormat="1" applyFont="1" applyBorder="1" applyAlignment="1">
      <alignment/>
    </xf>
    <xf numFmtId="189" fontId="5" fillId="0" borderId="33" xfId="0" applyNumberFormat="1" applyFont="1" applyBorder="1" applyAlignment="1">
      <alignment/>
    </xf>
    <xf numFmtId="189" fontId="58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L29" sqref="L29:O30"/>
    </sheetView>
  </sheetViews>
  <sheetFormatPr defaultColWidth="9.140625" defaultRowHeight="12.75"/>
  <cols>
    <col min="1" max="1" width="0.42578125" style="0" customWidth="1"/>
    <col min="2" max="2" width="10.7109375" style="0" customWidth="1"/>
    <col min="3" max="3" width="9.140625" style="0" customWidth="1"/>
    <col min="4" max="4" width="7.140625" style="0" customWidth="1"/>
    <col min="5" max="5" width="7.7109375" style="0" customWidth="1"/>
    <col min="6" max="7" width="9.28125" style="0" customWidth="1"/>
    <col min="8" max="8" width="8.00390625" style="0" customWidth="1"/>
    <col min="9" max="9" width="7.8515625" style="0" customWidth="1"/>
    <col min="10" max="10" width="8.140625" style="0" customWidth="1"/>
    <col min="11" max="11" width="7.57421875" style="0" customWidth="1"/>
    <col min="12" max="12" width="7.00390625" style="0" customWidth="1"/>
    <col min="13" max="13" width="9.00390625" style="0" customWidth="1"/>
    <col min="14" max="14" width="7.8515625" style="0" customWidth="1"/>
    <col min="15" max="15" width="8.8515625" style="0" customWidth="1"/>
  </cols>
  <sheetData>
    <row r="1" spans="3:14" ht="12.75">
      <c r="C1" s="1" t="s">
        <v>43</v>
      </c>
      <c r="G1" t="s">
        <v>40</v>
      </c>
      <c r="H1" s="1" t="s">
        <v>41</v>
      </c>
      <c r="I1" s="1"/>
      <c r="J1" s="1" t="s">
        <v>49</v>
      </c>
      <c r="K1" s="1"/>
      <c r="L1" s="59"/>
      <c r="M1" s="59"/>
      <c r="N1" s="37" t="s">
        <v>50</v>
      </c>
    </row>
    <row r="2" spans="2:16" ht="18.75" thickBot="1">
      <c r="B2" s="38" t="s">
        <v>62</v>
      </c>
      <c r="C2" s="1"/>
      <c r="D2" s="1"/>
      <c r="E2" s="1"/>
      <c r="F2" s="1"/>
      <c r="G2" s="1"/>
      <c r="H2" s="56"/>
      <c r="I2" s="60"/>
      <c r="J2" s="61"/>
      <c r="K2" s="61"/>
      <c r="L2" s="62"/>
      <c r="M2" s="59"/>
      <c r="N2" s="59"/>
      <c r="O2" s="37"/>
      <c r="P2" s="37" t="s">
        <v>77</v>
      </c>
    </row>
    <row r="3" spans="1:15" ht="18">
      <c r="A3" s="12" t="s">
        <v>16</v>
      </c>
      <c r="B3" s="13"/>
      <c r="C3" s="14"/>
      <c r="D3" s="15"/>
      <c r="E3" s="16" t="s">
        <v>13</v>
      </c>
      <c r="F3" s="17" t="s">
        <v>2</v>
      </c>
      <c r="G3" s="17" t="s">
        <v>14</v>
      </c>
      <c r="H3" s="17" t="s">
        <v>15</v>
      </c>
      <c r="I3" s="17" t="s">
        <v>3</v>
      </c>
      <c r="J3" s="17" t="s">
        <v>4</v>
      </c>
      <c r="K3" s="17" t="s">
        <v>5</v>
      </c>
      <c r="L3" s="40" t="s">
        <v>6</v>
      </c>
      <c r="M3" s="17" t="s">
        <v>7</v>
      </c>
      <c r="N3" s="17" t="s">
        <v>8</v>
      </c>
      <c r="O3" s="18" t="s">
        <v>11</v>
      </c>
    </row>
    <row r="4" spans="1:15" ht="15.75">
      <c r="A4" s="19"/>
      <c r="B4" s="3" t="s">
        <v>10</v>
      </c>
      <c r="C4" s="3" t="s">
        <v>36</v>
      </c>
      <c r="D4" s="9" t="s">
        <v>44</v>
      </c>
      <c r="E4" s="6">
        <v>18</v>
      </c>
      <c r="F4" s="5">
        <v>19</v>
      </c>
      <c r="G4" s="5">
        <v>20</v>
      </c>
      <c r="H4" s="5">
        <v>16</v>
      </c>
      <c r="I4" s="5">
        <v>17</v>
      </c>
      <c r="J4" s="5">
        <v>14</v>
      </c>
      <c r="K4" s="5">
        <v>23</v>
      </c>
      <c r="L4" s="5">
        <v>16</v>
      </c>
      <c r="M4" s="5">
        <v>21</v>
      </c>
      <c r="N4" s="43">
        <v>21</v>
      </c>
      <c r="O4" s="20">
        <f>SUM(E4:N4)</f>
        <v>185</v>
      </c>
    </row>
    <row r="5" spans="1:16" ht="15.75">
      <c r="A5" s="22"/>
      <c r="B5" s="4" t="s">
        <v>0</v>
      </c>
      <c r="C5" s="57" t="s">
        <v>48</v>
      </c>
      <c r="D5" s="3">
        <v>1.25</v>
      </c>
      <c r="E5" s="80">
        <f>E4*1.25</f>
        <v>22.5</v>
      </c>
      <c r="F5" s="80">
        <f aca="true" t="shared" si="0" ref="F5:O5">F4*1.25</f>
        <v>23.75</v>
      </c>
      <c r="G5" s="80">
        <f t="shared" si="0"/>
        <v>25</v>
      </c>
      <c r="H5" s="80">
        <f t="shared" si="0"/>
        <v>20</v>
      </c>
      <c r="I5" s="80">
        <f t="shared" si="0"/>
        <v>21.25</v>
      </c>
      <c r="J5" s="80">
        <f t="shared" si="0"/>
        <v>17.5</v>
      </c>
      <c r="K5" s="80">
        <f t="shared" si="0"/>
        <v>28.75</v>
      </c>
      <c r="L5" s="80">
        <f t="shared" si="0"/>
        <v>20</v>
      </c>
      <c r="M5" s="80">
        <f t="shared" si="0"/>
        <v>26.25</v>
      </c>
      <c r="N5" s="80">
        <f t="shared" si="0"/>
        <v>26.25</v>
      </c>
      <c r="O5" s="9">
        <f t="shared" si="0"/>
        <v>231.25</v>
      </c>
      <c r="P5" s="37" t="s">
        <v>68</v>
      </c>
    </row>
    <row r="6" spans="1:16" ht="15.75">
      <c r="A6" s="22"/>
      <c r="B6" s="4"/>
      <c r="C6" s="69"/>
      <c r="D6" s="2"/>
      <c r="E6" s="81"/>
      <c r="F6" s="81"/>
      <c r="G6" s="81"/>
      <c r="H6" s="81"/>
      <c r="I6" s="81"/>
      <c r="J6" s="81"/>
      <c r="K6" s="81"/>
      <c r="L6" s="81"/>
      <c r="M6" s="81"/>
      <c r="N6" s="82"/>
      <c r="O6" s="72"/>
      <c r="P6" s="37"/>
    </row>
    <row r="7" spans="1:16" ht="15.75">
      <c r="A7" s="22"/>
      <c r="B7" s="4" t="s">
        <v>1</v>
      </c>
      <c r="C7" s="57" t="s">
        <v>48</v>
      </c>
      <c r="D7" s="3">
        <v>1.31</v>
      </c>
      <c r="E7" s="80">
        <f>E4*1.31</f>
        <v>23.580000000000002</v>
      </c>
      <c r="F7" s="80">
        <f aca="true" t="shared" si="1" ref="F7:O7">F4*1.31</f>
        <v>24.89</v>
      </c>
      <c r="G7" s="80">
        <f t="shared" si="1"/>
        <v>26.200000000000003</v>
      </c>
      <c r="H7" s="80">
        <f t="shared" si="1"/>
        <v>20.96</v>
      </c>
      <c r="I7" s="80">
        <f t="shared" si="1"/>
        <v>22.27</v>
      </c>
      <c r="J7" s="80">
        <f t="shared" si="1"/>
        <v>18.34</v>
      </c>
      <c r="K7" s="80">
        <f t="shared" si="1"/>
        <v>30.130000000000003</v>
      </c>
      <c r="L7" s="80">
        <f t="shared" si="1"/>
        <v>20.96</v>
      </c>
      <c r="M7" s="80">
        <f t="shared" si="1"/>
        <v>27.51</v>
      </c>
      <c r="N7" s="80">
        <f t="shared" si="1"/>
        <v>27.51</v>
      </c>
      <c r="O7" s="9">
        <f t="shared" si="1"/>
        <v>242.35000000000002</v>
      </c>
      <c r="P7" s="37" t="s">
        <v>69</v>
      </c>
    </row>
    <row r="8" spans="1:16" ht="15.75">
      <c r="A8" s="22"/>
      <c r="B8" s="70"/>
      <c r="C8" s="71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37"/>
    </row>
    <row r="9" spans="1:16" ht="12.75">
      <c r="A9" s="22"/>
      <c r="B9" s="49" t="s">
        <v>63</v>
      </c>
      <c r="C9" s="73"/>
      <c r="D9" s="8" t="s">
        <v>32</v>
      </c>
      <c r="E9" s="74">
        <v>42606</v>
      </c>
      <c r="F9" s="74">
        <v>42639</v>
      </c>
      <c r="G9" s="74">
        <v>42667</v>
      </c>
      <c r="H9" s="74">
        <v>42698</v>
      </c>
      <c r="I9" s="74">
        <v>42723</v>
      </c>
      <c r="J9" s="74">
        <v>42759</v>
      </c>
      <c r="K9" s="74">
        <v>42793</v>
      </c>
      <c r="L9" s="74">
        <v>42821</v>
      </c>
      <c r="M9" s="74">
        <v>42849</v>
      </c>
      <c r="N9" s="74">
        <v>42879</v>
      </c>
      <c r="O9" s="75"/>
      <c r="P9" s="37"/>
    </row>
    <row r="10" spans="1:16" ht="13.5" thickBot="1">
      <c r="A10" s="22"/>
      <c r="B10" s="32"/>
      <c r="C10" s="33"/>
      <c r="D10" s="23" t="s">
        <v>33</v>
      </c>
      <c r="E10" s="66">
        <v>42622</v>
      </c>
      <c r="F10" s="66">
        <v>42642</v>
      </c>
      <c r="G10" s="66">
        <v>42670</v>
      </c>
      <c r="H10" s="66">
        <v>42703</v>
      </c>
      <c r="I10" s="66">
        <v>42726</v>
      </c>
      <c r="J10" s="66">
        <v>42762</v>
      </c>
      <c r="K10" s="66">
        <v>42794</v>
      </c>
      <c r="L10" s="66">
        <v>42824</v>
      </c>
      <c r="M10" s="66">
        <v>42852</v>
      </c>
      <c r="N10" s="66">
        <v>42884</v>
      </c>
      <c r="O10" s="35"/>
      <c r="P10" s="37"/>
    </row>
    <row r="11" spans="1:16" ht="12.75">
      <c r="A11" s="22"/>
      <c r="B11" s="1"/>
      <c r="C11" s="37"/>
      <c r="F11" s="1"/>
      <c r="G11" s="1" t="s">
        <v>23</v>
      </c>
      <c r="H11" s="37" t="s">
        <v>24</v>
      </c>
      <c r="I11" s="37" t="s">
        <v>70</v>
      </c>
      <c r="L11" s="67" t="s">
        <v>67</v>
      </c>
      <c r="M11" s="67"/>
      <c r="N11" s="67"/>
      <c r="O11" s="1"/>
      <c r="P11" s="47"/>
    </row>
    <row r="12" spans="1:16" ht="15.75">
      <c r="A12" s="22"/>
      <c r="B12" s="68" t="s">
        <v>80</v>
      </c>
      <c r="C12" s="68"/>
      <c r="H12" t="s">
        <v>25</v>
      </c>
      <c r="I12" s="37" t="s">
        <v>71</v>
      </c>
      <c r="L12" s="59" t="s">
        <v>64</v>
      </c>
      <c r="M12" s="78" t="s">
        <v>65</v>
      </c>
      <c r="N12" s="59" t="s">
        <v>66</v>
      </c>
      <c r="O12" s="1"/>
      <c r="P12" s="47"/>
    </row>
    <row r="13" spans="1:16" ht="15.75">
      <c r="A13" s="22"/>
      <c r="B13" s="84" t="s">
        <v>78</v>
      </c>
      <c r="C13" s="3" t="s">
        <v>81</v>
      </c>
      <c r="D13" s="57"/>
      <c r="H13" t="s">
        <v>26</v>
      </c>
      <c r="I13" s="79" t="s">
        <v>72</v>
      </c>
      <c r="L13" s="1"/>
      <c r="M13" s="1"/>
      <c r="N13" s="1"/>
      <c r="O13" s="1"/>
      <c r="P13" s="47"/>
    </row>
    <row r="14" spans="1:16" ht="12.75">
      <c r="A14" s="22"/>
      <c r="B14" s="85"/>
      <c r="C14" s="86"/>
      <c r="D14" s="85"/>
      <c r="H14" t="s">
        <v>27</v>
      </c>
      <c r="I14" s="37" t="s">
        <v>73</v>
      </c>
      <c r="L14" s="1"/>
      <c r="M14" s="1"/>
      <c r="N14" s="1"/>
      <c r="O14" s="1"/>
      <c r="P14" s="47"/>
    </row>
    <row r="15" spans="1:16" ht="15.75">
      <c r="A15" s="22"/>
      <c r="B15" s="87" t="s">
        <v>79</v>
      </c>
      <c r="C15" s="3" t="s">
        <v>82</v>
      </c>
      <c r="D15" s="87"/>
      <c r="E15" s="36"/>
      <c r="H15" t="s">
        <v>28</v>
      </c>
      <c r="I15" s="37" t="s">
        <v>74</v>
      </c>
      <c r="L15" s="1"/>
      <c r="M15" s="1"/>
      <c r="N15" s="1"/>
      <c r="O15" s="1"/>
      <c r="P15" s="47"/>
    </row>
    <row r="16" spans="1:16" ht="15">
      <c r="A16" s="22"/>
      <c r="B16" s="55"/>
      <c r="C16" s="55"/>
      <c r="D16" s="55"/>
      <c r="E16" s="36"/>
      <c r="H16" s="42" t="s">
        <v>75</v>
      </c>
      <c r="P16" s="47"/>
    </row>
    <row r="17" spans="1:16" ht="12.75">
      <c r="A17" s="49"/>
      <c r="B17" s="49"/>
      <c r="C17" s="7"/>
      <c r="D17" s="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"/>
    </row>
    <row r="18" spans="1:16" ht="12.75">
      <c r="A18" s="49"/>
      <c r="B18" s="49"/>
      <c r="C18" s="7"/>
      <c r="D18" s="7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"/>
    </row>
    <row r="19" spans="1:14" ht="12.75">
      <c r="A19" s="49"/>
      <c r="C19" s="1" t="s">
        <v>43</v>
      </c>
      <c r="G19" t="s">
        <v>40</v>
      </c>
      <c r="H19" s="1" t="s">
        <v>41</v>
      </c>
      <c r="I19" s="1"/>
      <c r="J19" s="1" t="s">
        <v>49</v>
      </c>
      <c r="K19" s="1"/>
      <c r="L19" s="59"/>
      <c r="M19" s="59"/>
      <c r="N19" s="37" t="s">
        <v>50</v>
      </c>
    </row>
    <row r="20" spans="2:17" ht="18.75" thickBot="1">
      <c r="B20" s="38" t="s">
        <v>62</v>
      </c>
      <c r="C20" s="1"/>
      <c r="D20" s="1"/>
      <c r="E20" s="1"/>
      <c r="F20" s="1"/>
      <c r="G20" s="1"/>
      <c r="H20" s="56"/>
      <c r="I20" s="60"/>
      <c r="J20" s="61"/>
      <c r="K20" s="61"/>
      <c r="L20" s="62"/>
      <c r="M20" s="59"/>
      <c r="N20" s="59"/>
      <c r="O20" s="37"/>
      <c r="Q20" s="37"/>
    </row>
    <row r="21" spans="2:16" ht="18">
      <c r="B21" s="13"/>
      <c r="C21" s="14"/>
      <c r="D21" s="15"/>
      <c r="E21" s="16" t="s">
        <v>13</v>
      </c>
      <c r="F21" s="17" t="s">
        <v>2</v>
      </c>
      <c r="G21" s="17" t="s">
        <v>14</v>
      </c>
      <c r="H21" s="17" t="s">
        <v>15</v>
      </c>
      <c r="I21" s="17" t="s">
        <v>3</v>
      </c>
      <c r="J21" s="17" t="s">
        <v>4</v>
      </c>
      <c r="K21" s="17" t="s">
        <v>5</v>
      </c>
      <c r="L21" s="40" t="s">
        <v>6</v>
      </c>
      <c r="M21" s="17" t="s">
        <v>7</v>
      </c>
      <c r="N21" s="17" t="s">
        <v>8</v>
      </c>
      <c r="O21" s="18" t="s">
        <v>11</v>
      </c>
      <c r="P21" s="83" t="s">
        <v>77</v>
      </c>
    </row>
    <row r="22" spans="2:15" ht="15.75">
      <c r="B22" s="3" t="s">
        <v>10</v>
      </c>
      <c r="C22" s="3" t="s">
        <v>36</v>
      </c>
      <c r="D22" s="9" t="s">
        <v>44</v>
      </c>
      <c r="E22" s="6">
        <v>18</v>
      </c>
      <c r="F22" s="5">
        <v>19</v>
      </c>
      <c r="G22" s="5">
        <v>20</v>
      </c>
      <c r="H22" s="5">
        <v>16</v>
      </c>
      <c r="I22" s="5">
        <v>17</v>
      </c>
      <c r="J22" s="5">
        <v>14</v>
      </c>
      <c r="K22" s="5">
        <v>23</v>
      </c>
      <c r="L22" s="5">
        <v>16</v>
      </c>
      <c r="M22" s="5">
        <v>21</v>
      </c>
      <c r="N22" s="43">
        <v>21</v>
      </c>
      <c r="O22" s="20">
        <f>SUM(E22:N22)</f>
        <v>185</v>
      </c>
    </row>
    <row r="23" spans="1:16" ht="15.75">
      <c r="A23" s="53"/>
      <c r="B23" s="4" t="s">
        <v>0</v>
      </c>
      <c r="C23" s="57" t="s">
        <v>48</v>
      </c>
      <c r="D23" s="3">
        <v>1.1</v>
      </c>
      <c r="E23" s="80">
        <f>E22*1.1</f>
        <v>19.8</v>
      </c>
      <c r="F23" s="80">
        <f aca="true" t="shared" si="2" ref="F23:O23">F22*1.1</f>
        <v>20.900000000000002</v>
      </c>
      <c r="G23" s="80">
        <f t="shared" si="2"/>
        <v>22</v>
      </c>
      <c r="H23" s="80">
        <f t="shared" si="2"/>
        <v>17.6</v>
      </c>
      <c r="I23" s="80">
        <f t="shared" si="2"/>
        <v>18.700000000000003</v>
      </c>
      <c r="J23" s="80">
        <f t="shared" si="2"/>
        <v>15.400000000000002</v>
      </c>
      <c r="K23" s="80">
        <f t="shared" si="2"/>
        <v>25.3</v>
      </c>
      <c r="L23" s="80">
        <f t="shared" si="2"/>
        <v>17.6</v>
      </c>
      <c r="M23" s="80">
        <f t="shared" si="2"/>
        <v>23.1</v>
      </c>
      <c r="N23" s="80">
        <f t="shared" si="2"/>
        <v>23.1</v>
      </c>
      <c r="O23" s="80">
        <f t="shared" si="2"/>
        <v>203.50000000000003</v>
      </c>
      <c r="P23" s="37" t="s">
        <v>76</v>
      </c>
    </row>
    <row r="24" spans="2:16" ht="15.75">
      <c r="B24" s="4"/>
      <c r="C24" s="69"/>
      <c r="D24" s="2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72"/>
      <c r="P24" s="37"/>
    </row>
    <row r="25" spans="1:16" ht="15.75">
      <c r="A25" s="1"/>
      <c r="B25" s="4" t="s">
        <v>1</v>
      </c>
      <c r="C25" s="57" t="s">
        <v>48</v>
      </c>
      <c r="D25" s="3">
        <v>1.16</v>
      </c>
      <c r="E25" s="80">
        <f>E22*1.16</f>
        <v>20.88</v>
      </c>
      <c r="F25" s="80">
        <f aca="true" t="shared" si="3" ref="F25:O25">F22*1.16</f>
        <v>22.04</v>
      </c>
      <c r="G25" s="80">
        <f t="shared" si="3"/>
        <v>23.2</v>
      </c>
      <c r="H25" s="80">
        <f t="shared" si="3"/>
        <v>18.56</v>
      </c>
      <c r="I25" s="80">
        <f t="shared" si="3"/>
        <v>19.72</v>
      </c>
      <c r="J25" s="80">
        <f t="shared" si="3"/>
        <v>16.24</v>
      </c>
      <c r="K25" s="80">
        <f t="shared" si="3"/>
        <v>26.68</v>
      </c>
      <c r="L25" s="80">
        <f t="shared" si="3"/>
        <v>18.56</v>
      </c>
      <c r="M25" s="80">
        <f t="shared" si="3"/>
        <v>24.36</v>
      </c>
      <c r="N25" s="80">
        <f t="shared" si="3"/>
        <v>24.36</v>
      </c>
      <c r="O25" s="80">
        <f t="shared" si="3"/>
        <v>214.6</v>
      </c>
      <c r="P25" s="37" t="s">
        <v>76</v>
      </c>
    </row>
    <row r="26" spans="2:16" ht="15.75">
      <c r="B26" s="70"/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37"/>
    </row>
    <row r="27" spans="2:16" ht="12.75">
      <c r="B27" s="49" t="s">
        <v>63</v>
      </c>
      <c r="C27" s="73"/>
      <c r="D27" s="8" t="s">
        <v>32</v>
      </c>
      <c r="E27" s="74">
        <v>42606</v>
      </c>
      <c r="F27" s="74">
        <v>42639</v>
      </c>
      <c r="G27" s="74">
        <v>42667</v>
      </c>
      <c r="H27" s="74">
        <v>42698</v>
      </c>
      <c r="I27" s="74">
        <v>42723</v>
      </c>
      <c r="J27" s="74">
        <v>42759</v>
      </c>
      <c r="K27" s="74">
        <v>42793</v>
      </c>
      <c r="L27" s="74">
        <v>42821</v>
      </c>
      <c r="M27" s="74">
        <v>42849</v>
      </c>
      <c r="N27" s="74">
        <v>42879</v>
      </c>
      <c r="O27" s="75"/>
      <c r="P27" s="37"/>
    </row>
    <row r="28" spans="2:16" ht="13.5" thickBot="1">
      <c r="B28" s="32"/>
      <c r="C28" s="33"/>
      <c r="D28" s="23" t="s">
        <v>33</v>
      </c>
      <c r="E28" s="66">
        <v>42622</v>
      </c>
      <c r="F28" s="66">
        <v>42642</v>
      </c>
      <c r="G28" s="66">
        <v>42670</v>
      </c>
      <c r="H28" s="66">
        <v>42703</v>
      </c>
      <c r="I28" s="66">
        <v>42726</v>
      </c>
      <c r="J28" s="66">
        <v>42762</v>
      </c>
      <c r="K28" s="66">
        <v>42794</v>
      </c>
      <c r="L28" s="66">
        <v>42824</v>
      </c>
      <c r="M28" s="66">
        <v>42852</v>
      </c>
      <c r="N28" s="66">
        <v>42884</v>
      </c>
      <c r="O28" s="35"/>
      <c r="P28" s="37"/>
    </row>
    <row r="29" spans="1:16" ht="12.75">
      <c r="A29" s="53"/>
      <c r="B29" s="1"/>
      <c r="C29" s="37"/>
      <c r="F29" s="1"/>
      <c r="G29" s="1" t="s">
        <v>23</v>
      </c>
      <c r="H29" s="37" t="s">
        <v>24</v>
      </c>
      <c r="I29" s="37" t="s">
        <v>70</v>
      </c>
      <c r="L29" s="67" t="s">
        <v>67</v>
      </c>
      <c r="M29" s="67"/>
      <c r="N29" s="67"/>
      <c r="O29" s="1"/>
      <c r="P29" s="47"/>
    </row>
    <row r="30" spans="2:16" ht="15.75">
      <c r="B30" s="68" t="s">
        <v>80</v>
      </c>
      <c r="C30" s="68"/>
      <c r="H30" t="s">
        <v>25</v>
      </c>
      <c r="I30" s="37" t="s">
        <v>71</v>
      </c>
      <c r="L30" s="59" t="s">
        <v>64</v>
      </c>
      <c r="M30" s="78" t="s">
        <v>65</v>
      </c>
      <c r="N30" s="59" t="s">
        <v>66</v>
      </c>
      <c r="O30" s="1"/>
      <c r="P30" s="47"/>
    </row>
    <row r="31" spans="2:16" ht="15.75">
      <c r="B31" s="84" t="s">
        <v>78</v>
      </c>
      <c r="C31" s="3" t="s">
        <v>83</v>
      </c>
      <c r="D31" s="57"/>
      <c r="H31" t="s">
        <v>26</v>
      </c>
      <c r="I31" s="79" t="s">
        <v>72</v>
      </c>
      <c r="L31" s="1"/>
      <c r="M31" s="1"/>
      <c r="N31" s="1"/>
      <c r="O31" s="1"/>
      <c r="P31" s="47"/>
    </row>
    <row r="32" spans="2:16" ht="12.75">
      <c r="B32" s="85"/>
      <c r="C32" s="86"/>
      <c r="D32" s="85"/>
      <c r="H32" t="s">
        <v>27</v>
      </c>
      <c r="I32" s="37" t="s">
        <v>73</v>
      </c>
      <c r="L32" s="1"/>
      <c r="M32" s="1"/>
      <c r="N32" s="1"/>
      <c r="O32" s="1"/>
      <c r="P32" s="47"/>
    </row>
    <row r="33" spans="2:16" ht="15.75">
      <c r="B33" s="87" t="s">
        <v>79</v>
      </c>
      <c r="C33" s="3" t="s">
        <v>84</v>
      </c>
      <c r="D33" s="87"/>
      <c r="E33" s="36"/>
      <c r="H33" t="s">
        <v>28</v>
      </c>
      <c r="I33" s="37" t="s">
        <v>74</v>
      </c>
      <c r="L33" s="1"/>
      <c r="M33" s="1"/>
      <c r="N33" s="1"/>
      <c r="O33" s="1"/>
      <c r="P33" s="47"/>
    </row>
    <row r="34" spans="2:16" ht="15">
      <c r="B34" s="55"/>
      <c r="C34" s="55"/>
      <c r="D34" s="55"/>
      <c r="E34" s="36"/>
      <c r="H34" s="42" t="s">
        <v>75</v>
      </c>
      <c r="P34" s="4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421875" style="0" customWidth="1"/>
    <col min="3" max="3" width="11.8515625" style="0" customWidth="1"/>
    <col min="5" max="5" width="7.57421875" style="0" customWidth="1"/>
    <col min="6" max="6" width="8.8515625" style="0" customWidth="1"/>
    <col min="7" max="7" width="8.28125" style="0" customWidth="1"/>
    <col min="8" max="8" width="7.8515625" style="0" customWidth="1"/>
    <col min="9" max="9" width="8.421875" style="0" customWidth="1"/>
    <col min="11" max="11" width="8.140625" style="0" customWidth="1"/>
    <col min="13" max="13" width="8.00390625" style="0" customWidth="1"/>
    <col min="14" max="14" width="7.57421875" style="0" customWidth="1"/>
  </cols>
  <sheetData>
    <row r="1" spans="1:2" ht="18.75" thickBot="1">
      <c r="A1" s="38" t="s">
        <v>38</v>
      </c>
      <c r="B1" s="46" t="s">
        <v>55</v>
      </c>
    </row>
    <row r="2" spans="1:15" ht="18">
      <c r="A2" s="12" t="s">
        <v>16</v>
      </c>
      <c r="B2" s="13"/>
      <c r="C2" s="14"/>
      <c r="D2" s="15"/>
      <c r="E2" s="16" t="s">
        <v>13</v>
      </c>
      <c r="F2" s="17" t="s">
        <v>2</v>
      </c>
      <c r="G2" s="17" t="s">
        <v>14</v>
      </c>
      <c r="H2" s="17" t="s">
        <v>15</v>
      </c>
      <c r="I2" s="17" t="s">
        <v>3</v>
      </c>
      <c r="J2" s="17" t="s">
        <v>4</v>
      </c>
      <c r="K2" s="17" t="s">
        <v>5</v>
      </c>
      <c r="L2" s="17" t="s">
        <v>6</v>
      </c>
      <c r="M2" s="17" t="s">
        <v>7</v>
      </c>
      <c r="N2" s="17" t="s">
        <v>8</v>
      </c>
      <c r="O2" s="18" t="s">
        <v>11</v>
      </c>
    </row>
    <row r="3" spans="1:15" ht="12.75">
      <c r="A3" s="19" t="s">
        <v>17</v>
      </c>
      <c r="B3" s="7"/>
      <c r="C3" s="7"/>
      <c r="D3" s="8"/>
      <c r="E3" s="6">
        <v>18</v>
      </c>
      <c r="F3" s="5">
        <v>19</v>
      </c>
      <c r="G3" s="5">
        <v>20</v>
      </c>
      <c r="H3" s="5">
        <v>16</v>
      </c>
      <c r="I3" s="5">
        <v>17</v>
      </c>
      <c r="J3" s="5">
        <v>14</v>
      </c>
      <c r="K3" s="5">
        <v>23</v>
      </c>
      <c r="L3" s="39">
        <v>16</v>
      </c>
      <c r="M3" s="5">
        <v>21</v>
      </c>
      <c r="N3" s="41">
        <v>21</v>
      </c>
      <c r="O3" s="20">
        <f>SUM(E3:N3)</f>
        <v>185</v>
      </c>
    </row>
    <row r="4" spans="1:15" ht="15.75">
      <c r="A4" s="21"/>
      <c r="B4" s="2" t="s">
        <v>10</v>
      </c>
      <c r="C4" s="2" t="s">
        <v>9</v>
      </c>
      <c r="D4" s="24" t="s">
        <v>12</v>
      </c>
      <c r="E4" s="6"/>
      <c r="F4" s="5"/>
      <c r="G4" s="5"/>
      <c r="H4" s="5"/>
      <c r="I4" s="5"/>
      <c r="J4" s="5"/>
      <c r="K4" s="5"/>
      <c r="L4" s="5"/>
      <c r="M4" s="5"/>
      <c r="N4" s="5"/>
      <c r="O4" s="20"/>
    </row>
    <row r="5" spans="1:15" ht="18">
      <c r="A5" s="22"/>
      <c r="B5" s="26" t="s">
        <v>30</v>
      </c>
      <c r="C5" s="25" t="s">
        <v>48</v>
      </c>
      <c r="D5" s="25">
        <v>0.15</v>
      </c>
      <c r="E5" s="10">
        <f>E3*0.15</f>
        <v>2.6999999999999997</v>
      </c>
      <c r="F5" s="10">
        <f aca="true" t="shared" si="0" ref="F5:O5">F3*0.15</f>
        <v>2.85</v>
      </c>
      <c r="G5" s="10">
        <f t="shared" si="0"/>
        <v>3</v>
      </c>
      <c r="H5" s="10">
        <f t="shared" si="0"/>
        <v>2.4</v>
      </c>
      <c r="I5" s="10">
        <f t="shared" si="0"/>
        <v>2.55</v>
      </c>
      <c r="J5" s="10">
        <f t="shared" si="0"/>
        <v>2.1</v>
      </c>
      <c r="K5" s="10">
        <f t="shared" si="0"/>
        <v>3.4499999999999997</v>
      </c>
      <c r="L5" s="10">
        <f t="shared" si="0"/>
        <v>2.4</v>
      </c>
      <c r="M5" s="10">
        <f t="shared" si="0"/>
        <v>3.15</v>
      </c>
      <c r="N5" s="10">
        <f t="shared" si="0"/>
        <v>3.15</v>
      </c>
      <c r="O5" s="10">
        <f t="shared" si="0"/>
        <v>27.75</v>
      </c>
    </row>
    <row r="6" spans="1:15" ht="18">
      <c r="A6" s="22"/>
      <c r="B6" s="25" t="s">
        <v>31</v>
      </c>
      <c r="C6" s="25" t="s">
        <v>48</v>
      </c>
      <c r="D6" s="25">
        <v>0.16</v>
      </c>
      <c r="E6" s="10">
        <f>E3*0.16</f>
        <v>2.88</v>
      </c>
      <c r="F6" s="10">
        <f aca="true" t="shared" si="1" ref="F6:O6">F3*0.16</f>
        <v>3.04</v>
      </c>
      <c r="G6" s="10">
        <f t="shared" si="1"/>
        <v>3.2</v>
      </c>
      <c r="H6" s="10">
        <f t="shared" si="1"/>
        <v>2.56</v>
      </c>
      <c r="I6" s="10">
        <f t="shared" si="1"/>
        <v>2.72</v>
      </c>
      <c r="J6" s="10">
        <f t="shared" si="1"/>
        <v>2.24</v>
      </c>
      <c r="K6" s="10">
        <f t="shared" si="1"/>
        <v>3.68</v>
      </c>
      <c r="L6" s="10">
        <f t="shared" si="1"/>
        <v>2.56</v>
      </c>
      <c r="M6" s="10">
        <f t="shared" si="1"/>
        <v>3.36</v>
      </c>
      <c r="N6" s="10">
        <f t="shared" si="1"/>
        <v>3.36</v>
      </c>
      <c r="O6" s="10">
        <f t="shared" si="1"/>
        <v>29.6</v>
      </c>
    </row>
    <row r="7" spans="1:15" ht="13.5" thickBot="1">
      <c r="A7" s="30" t="s">
        <v>29</v>
      </c>
      <c r="B7" s="28"/>
      <c r="C7" s="29"/>
      <c r="D7" s="27" t="s">
        <v>32</v>
      </c>
      <c r="E7" s="44">
        <v>42606</v>
      </c>
      <c r="F7" s="44">
        <v>42639</v>
      </c>
      <c r="G7" s="44">
        <v>42667</v>
      </c>
      <c r="H7" s="44">
        <v>42698</v>
      </c>
      <c r="I7" s="44">
        <v>42723</v>
      </c>
      <c r="J7" s="44">
        <v>42759</v>
      </c>
      <c r="K7" s="45">
        <v>42793</v>
      </c>
      <c r="L7" s="44">
        <v>42821</v>
      </c>
      <c r="M7" s="44">
        <v>42849</v>
      </c>
      <c r="N7" s="44">
        <v>42879</v>
      </c>
      <c r="O7" s="34"/>
    </row>
    <row r="8" spans="1:15" ht="13.5" thickBot="1">
      <c r="A8" s="31"/>
      <c r="B8" s="32"/>
      <c r="C8" s="33"/>
      <c r="D8" s="23" t="s">
        <v>33</v>
      </c>
      <c r="E8" s="45">
        <v>42622</v>
      </c>
      <c r="F8" s="45">
        <v>42642</v>
      </c>
      <c r="G8" s="45">
        <v>42670</v>
      </c>
      <c r="H8" s="45">
        <v>42703</v>
      </c>
      <c r="I8" s="45">
        <v>42726</v>
      </c>
      <c r="J8" s="45">
        <v>42762</v>
      </c>
      <c r="K8" s="45">
        <v>42794</v>
      </c>
      <c r="L8" s="45">
        <v>42824</v>
      </c>
      <c r="M8" s="45">
        <v>42852</v>
      </c>
      <c r="N8" s="45">
        <v>42884</v>
      </c>
      <c r="O8" s="35"/>
    </row>
    <row r="10" spans="2:14" ht="12.75">
      <c r="B10" s="1" t="s">
        <v>18</v>
      </c>
      <c r="C10" t="s">
        <v>19</v>
      </c>
      <c r="F10" s="1" t="s">
        <v>23</v>
      </c>
      <c r="G10" s="37" t="s">
        <v>24</v>
      </c>
      <c r="H10" t="s">
        <v>56</v>
      </c>
      <c r="K10" s="67" t="s">
        <v>67</v>
      </c>
      <c r="L10" s="67"/>
      <c r="M10" s="67"/>
      <c r="N10" s="1"/>
    </row>
    <row r="11" spans="3:14" ht="12.75">
      <c r="C11" t="s">
        <v>20</v>
      </c>
      <c r="G11" t="s">
        <v>25</v>
      </c>
      <c r="H11" t="s">
        <v>57</v>
      </c>
      <c r="K11" s="59" t="s">
        <v>64</v>
      </c>
      <c r="L11" s="78" t="s">
        <v>65</v>
      </c>
      <c r="M11" s="59" t="s">
        <v>66</v>
      </c>
      <c r="N11" s="1"/>
    </row>
    <row r="12" spans="3:11" ht="12.75">
      <c r="C12" t="s">
        <v>21</v>
      </c>
      <c r="G12" t="s">
        <v>26</v>
      </c>
      <c r="H12" s="11" t="s">
        <v>58</v>
      </c>
      <c r="K12" s="37"/>
    </row>
    <row r="13" spans="3:11" ht="12.75">
      <c r="C13" t="s">
        <v>22</v>
      </c>
      <c r="G13" t="s">
        <v>27</v>
      </c>
      <c r="H13" t="s">
        <v>59</v>
      </c>
      <c r="K13" s="37"/>
    </row>
    <row r="14" spans="7:11" ht="12.75">
      <c r="G14" t="s">
        <v>28</v>
      </c>
      <c r="H14" t="s">
        <v>60</v>
      </c>
      <c r="K14" s="37"/>
    </row>
    <row r="15" spans="7:14" ht="12.75">
      <c r="G15" s="42" t="s">
        <v>61</v>
      </c>
      <c r="K15" s="1"/>
      <c r="L15" s="1"/>
      <c r="M15" s="1"/>
      <c r="N15" s="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F12" sqref="F12:J17"/>
    </sheetView>
  </sheetViews>
  <sheetFormatPr defaultColWidth="9.140625" defaultRowHeight="12.75"/>
  <cols>
    <col min="2" max="2" width="9.00390625" style="0" customWidth="1"/>
    <col min="3" max="3" width="8.57421875" style="0" customWidth="1"/>
    <col min="4" max="4" width="8.28125" style="0" customWidth="1"/>
    <col min="7" max="7" width="8.421875" style="0" customWidth="1"/>
    <col min="8" max="8" width="8.140625" style="0" customWidth="1"/>
    <col min="9" max="9" width="8.28125" style="0" customWidth="1"/>
    <col min="12" max="12" width="7.7109375" style="0" customWidth="1"/>
  </cols>
  <sheetData>
    <row r="1" spans="1:15" ht="14.25">
      <c r="A1" s="47"/>
      <c r="B1" s="48"/>
      <c r="C1" s="48"/>
      <c r="D1" s="48" t="s">
        <v>45</v>
      </c>
      <c r="E1" s="48"/>
      <c r="F1" s="48"/>
      <c r="G1" s="48"/>
      <c r="H1" s="7"/>
      <c r="I1" s="47"/>
      <c r="J1" s="47"/>
      <c r="K1" s="7"/>
      <c r="L1" s="47"/>
      <c r="M1" s="7"/>
      <c r="N1" s="7"/>
      <c r="O1" s="7"/>
    </row>
    <row r="2" spans="1:15" ht="18">
      <c r="A2" s="49"/>
      <c r="B2" s="37" t="s">
        <v>39</v>
      </c>
      <c r="C2" s="7"/>
      <c r="D2" s="50" t="s">
        <v>46</v>
      </c>
      <c r="E2" s="51"/>
      <c r="F2" s="51"/>
      <c r="G2" s="50" t="s">
        <v>42</v>
      </c>
      <c r="H2" s="50"/>
      <c r="I2" s="50"/>
      <c r="J2" s="64"/>
      <c r="K2" s="64" t="s">
        <v>51</v>
      </c>
      <c r="L2" s="64"/>
      <c r="M2" s="50"/>
      <c r="N2" s="50"/>
      <c r="O2" s="52"/>
    </row>
    <row r="3" spans="1:13" ht="18.75" thickBot="1">
      <c r="A3" s="37"/>
      <c r="B3" s="36" t="s">
        <v>55</v>
      </c>
      <c r="C3" s="36"/>
      <c r="D3" s="36"/>
      <c r="E3" s="36"/>
      <c r="F3" s="36"/>
      <c r="G3" s="36"/>
      <c r="I3" s="38" t="s">
        <v>37</v>
      </c>
      <c r="J3" s="38" t="s">
        <v>47</v>
      </c>
      <c r="K3" s="38"/>
      <c r="L3" s="38"/>
      <c r="M3" s="38"/>
    </row>
    <row r="4" spans="1:15" ht="18">
      <c r="A4" s="12" t="s">
        <v>16</v>
      </c>
      <c r="B4" s="13"/>
      <c r="C4" s="14"/>
      <c r="D4" s="15"/>
      <c r="E4" s="16" t="s">
        <v>13</v>
      </c>
      <c r="F4" s="17" t="s">
        <v>2</v>
      </c>
      <c r="G4" s="17" t="s">
        <v>14</v>
      </c>
      <c r="H4" s="17" t="s">
        <v>15</v>
      </c>
      <c r="I4" s="17" t="s">
        <v>3</v>
      </c>
      <c r="J4" s="17" t="s">
        <v>4</v>
      </c>
      <c r="K4" s="17" t="s">
        <v>5</v>
      </c>
      <c r="L4" s="40" t="s">
        <v>6</v>
      </c>
      <c r="M4" s="17" t="s">
        <v>7</v>
      </c>
      <c r="N4" s="17" t="s">
        <v>8</v>
      </c>
      <c r="O4" s="18" t="s">
        <v>11</v>
      </c>
    </row>
    <row r="5" spans="1:16" ht="15.75">
      <c r="A5" s="19" t="s">
        <v>17</v>
      </c>
      <c r="B5" s="2" t="s">
        <v>10</v>
      </c>
      <c r="C5" s="2" t="s">
        <v>9</v>
      </c>
      <c r="D5" s="24" t="s">
        <v>12</v>
      </c>
      <c r="E5" s="6">
        <v>18</v>
      </c>
      <c r="F5" s="5">
        <v>19</v>
      </c>
      <c r="G5" s="5">
        <v>20</v>
      </c>
      <c r="H5" s="5">
        <v>16</v>
      </c>
      <c r="I5" s="5">
        <v>17</v>
      </c>
      <c r="J5" s="5">
        <v>14</v>
      </c>
      <c r="K5" s="5">
        <v>23</v>
      </c>
      <c r="L5" s="39">
        <v>16</v>
      </c>
      <c r="M5" s="5">
        <v>21</v>
      </c>
      <c r="N5" s="41">
        <v>21</v>
      </c>
      <c r="O5" s="20">
        <f>SUM(E5:N5)</f>
        <v>185</v>
      </c>
      <c r="P5" s="37"/>
    </row>
    <row r="6" spans="1:18" ht="18">
      <c r="A6" s="21"/>
      <c r="B6" s="58" t="s">
        <v>53</v>
      </c>
      <c r="C6" s="54"/>
      <c r="D6" s="25">
        <v>0.92</v>
      </c>
      <c r="E6" s="63">
        <f>E5*0.92</f>
        <v>16.560000000000002</v>
      </c>
      <c r="F6" s="63">
        <f>F5*0.92</f>
        <v>17.48</v>
      </c>
      <c r="G6" s="63">
        <f aca="true" t="shared" si="0" ref="G6:O6">G5*0.92</f>
        <v>18.400000000000002</v>
      </c>
      <c r="H6" s="63">
        <f t="shared" si="0"/>
        <v>14.72</v>
      </c>
      <c r="I6" s="63">
        <f t="shared" si="0"/>
        <v>15.64</v>
      </c>
      <c r="J6" s="63">
        <f t="shared" si="0"/>
        <v>12.88</v>
      </c>
      <c r="K6" s="63">
        <f t="shared" si="0"/>
        <v>21.16</v>
      </c>
      <c r="L6" s="63">
        <f t="shared" si="0"/>
        <v>14.72</v>
      </c>
      <c r="M6" s="63">
        <f t="shared" si="0"/>
        <v>19.32</v>
      </c>
      <c r="N6" s="63">
        <f t="shared" si="0"/>
        <v>19.32</v>
      </c>
      <c r="O6" s="63">
        <f t="shared" si="0"/>
        <v>170.20000000000002</v>
      </c>
      <c r="P6" s="37"/>
      <c r="R6" s="37"/>
    </row>
    <row r="7" spans="1:18" ht="18">
      <c r="A7" s="22"/>
      <c r="B7" s="58" t="s">
        <v>52</v>
      </c>
      <c r="C7" s="54"/>
      <c r="D7" s="25">
        <v>1.12</v>
      </c>
      <c r="E7" s="63">
        <f>E5*1.12</f>
        <v>20.160000000000004</v>
      </c>
      <c r="F7" s="63">
        <f aca="true" t="shared" si="1" ref="F7:O7">F5*1.12</f>
        <v>21.28</v>
      </c>
      <c r="G7" s="63">
        <f t="shared" si="1"/>
        <v>22.400000000000002</v>
      </c>
      <c r="H7" s="63">
        <f t="shared" si="1"/>
        <v>17.92</v>
      </c>
      <c r="I7" s="63">
        <f t="shared" si="1"/>
        <v>19.040000000000003</v>
      </c>
      <c r="J7" s="63">
        <f t="shared" si="1"/>
        <v>15.680000000000001</v>
      </c>
      <c r="K7" s="63">
        <f t="shared" si="1"/>
        <v>25.76</v>
      </c>
      <c r="L7" s="63">
        <f t="shared" si="1"/>
        <v>17.92</v>
      </c>
      <c r="M7" s="63">
        <f t="shared" si="1"/>
        <v>23.520000000000003</v>
      </c>
      <c r="N7" s="63">
        <f t="shared" si="1"/>
        <v>23.520000000000003</v>
      </c>
      <c r="O7" s="63">
        <f t="shared" si="1"/>
        <v>207.20000000000002</v>
      </c>
      <c r="P7" s="37"/>
      <c r="R7" s="37"/>
    </row>
    <row r="8" spans="1:15" ht="18">
      <c r="A8" s="65"/>
      <c r="B8" s="9" t="s">
        <v>54</v>
      </c>
      <c r="C8" s="25"/>
      <c r="D8" s="25">
        <v>2.12</v>
      </c>
      <c r="E8" s="63">
        <f>E5*2.12</f>
        <v>38.160000000000004</v>
      </c>
      <c r="F8" s="63">
        <f aca="true" t="shared" si="2" ref="F8:O8">F5*2.12</f>
        <v>40.28</v>
      </c>
      <c r="G8" s="63">
        <f t="shared" si="2"/>
        <v>42.400000000000006</v>
      </c>
      <c r="H8" s="63">
        <f t="shared" si="2"/>
        <v>33.92</v>
      </c>
      <c r="I8" s="63">
        <f t="shared" si="2"/>
        <v>36.04</v>
      </c>
      <c r="J8" s="63">
        <f t="shared" si="2"/>
        <v>29.68</v>
      </c>
      <c r="K8" s="63">
        <f t="shared" si="2"/>
        <v>48.760000000000005</v>
      </c>
      <c r="L8" s="63">
        <f t="shared" si="2"/>
        <v>33.92</v>
      </c>
      <c r="M8" s="63">
        <f t="shared" si="2"/>
        <v>44.52</v>
      </c>
      <c r="N8" s="63">
        <f t="shared" si="2"/>
        <v>44.52</v>
      </c>
      <c r="O8" s="63">
        <f t="shared" si="2"/>
        <v>392.20000000000005</v>
      </c>
    </row>
    <row r="9" spans="1:15" ht="13.5" thickBot="1">
      <c r="A9" s="30" t="s">
        <v>29</v>
      </c>
      <c r="B9" s="28"/>
      <c r="C9" s="29"/>
      <c r="D9" s="27" t="s">
        <v>32</v>
      </c>
      <c r="E9" s="44">
        <v>42606</v>
      </c>
      <c r="F9" s="44">
        <v>42639</v>
      </c>
      <c r="G9" s="44">
        <v>42667</v>
      </c>
      <c r="H9" s="44">
        <v>42698</v>
      </c>
      <c r="I9" s="44">
        <v>42723</v>
      </c>
      <c r="J9" s="44">
        <v>42759</v>
      </c>
      <c r="K9" s="45">
        <v>42793</v>
      </c>
      <c r="L9" s="44">
        <v>42821</v>
      </c>
      <c r="M9" s="44">
        <v>42849</v>
      </c>
      <c r="N9" s="44">
        <v>42879</v>
      </c>
      <c r="O9" s="34"/>
    </row>
    <row r="10" spans="1:15" ht="13.5" thickBot="1">
      <c r="A10" s="31"/>
      <c r="B10" s="32"/>
      <c r="C10" s="33"/>
      <c r="D10" s="23" t="s">
        <v>33</v>
      </c>
      <c r="E10" s="45">
        <v>42622</v>
      </c>
      <c r="F10" s="45">
        <v>42642</v>
      </c>
      <c r="G10" s="45">
        <v>42670</v>
      </c>
      <c r="H10" s="45">
        <v>42703</v>
      </c>
      <c r="I10" s="45">
        <v>42726</v>
      </c>
      <c r="J10" s="45">
        <v>42762</v>
      </c>
      <c r="K10" s="45">
        <v>42794</v>
      </c>
      <c r="L10" s="45">
        <v>42824</v>
      </c>
      <c r="M10" s="45">
        <v>42852</v>
      </c>
      <c r="N10" s="45">
        <v>42884</v>
      </c>
      <c r="O10" s="35"/>
    </row>
    <row r="11" spans="2:14" ht="12.75">
      <c r="B11" t="s">
        <v>34</v>
      </c>
      <c r="C11" t="s">
        <v>35</v>
      </c>
      <c r="K11" s="1"/>
      <c r="L11" s="1"/>
      <c r="M11" s="1"/>
      <c r="N11" s="1"/>
    </row>
    <row r="12" spans="2:14" ht="15.75">
      <c r="B12" s="1"/>
      <c r="F12" s="1" t="s">
        <v>23</v>
      </c>
      <c r="G12" s="37" t="s">
        <v>24</v>
      </c>
      <c r="H12" t="s">
        <v>56</v>
      </c>
      <c r="K12" s="68"/>
      <c r="L12" s="68"/>
      <c r="N12" s="37"/>
    </row>
    <row r="13" spans="1:11" ht="15.75">
      <c r="A13" s="68" t="s">
        <v>89</v>
      </c>
      <c r="B13" s="68"/>
      <c r="G13" t="s">
        <v>25</v>
      </c>
      <c r="H13" t="s">
        <v>57</v>
      </c>
      <c r="K13" s="37"/>
    </row>
    <row r="14" spans="1:11" ht="15.75">
      <c r="A14" s="86" t="s">
        <v>85</v>
      </c>
      <c r="B14" s="3" t="s">
        <v>86</v>
      </c>
      <c r="C14" s="57"/>
      <c r="G14" t="s">
        <v>26</v>
      </c>
      <c r="H14" s="11" t="s">
        <v>58</v>
      </c>
      <c r="K14" s="37"/>
    </row>
    <row r="15" spans="1:11" ht="15.75">
      <c r="A15" s="86" t="s">
        <v>52</v>
      </c>
      <c r="B15" s="3" t="s">
        <v>87</v>
      </c>
      <c r="C15" s="85"/>
      <c r="G15" t="s">
        <v>27</v>
      </c>
      <c r="H15" t="s">
        <v>59</v>
      </c>
      <c r="K15" s="37"/>
    </row>
    <row r="16" spans="1:11" ht="15.75">
      <c r="A16" s="86" t="s">
        <v>54</v>
      </c>
      <c r="B16" s="3" t="s">
        <v>88</v>
      </c>
      <c r="C16" s="85"/>
      <c r="G16" t="s">
        <v>28</v>
      </c>
      <c r="H16" t="s">
        <v>60</v>
      </c>
      <c r="K16" s="37"/>
    </row>
    <row r="17" ht="12.75">
      <c r="G17" s="42" t="s">
        <v>61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Gabriella Rásó</cp:lastModifiedBy>
  <cp:lastPrinted>2016-03-11T09:18:53Z</cp:lastPrinted>
  <dcterms:created xsi:type="dcterms:W3CDTF">2009-08-25T06:50:57Z</dcterms:created>
  <dcterms:modified xsi:type="dcterms:W3CDTF">2016-08-19T09:22:23Z</dcterms:modified>
  <cp:category/>
  <cp:version/>
  <cp:contentType/>
  <cp:contentStatus/>
</cp:coreProperties>
</file>